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kandikon-my.sharepoint.com/personal/jonatan_chauca_skandikon_se/Documents/Valcentralen/Statistik 2026/FTP/Q3/"/>
    </mc:Choice>
  </mc:AlternateContent>
  <xr:revisionPtr revIDLastSave="0" documentId="8_{6FFE623E-4A2E-49A0-A739-EE9594343F27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Översikt Q3" sheetId="1" r:id="rId1"/>
    <sheet name="Kapitalflytt FTP1 Q3" sheetId="2" r:id="rId2"/>
    <sheet name="Kapitalflytt FTPK Q3" sheetId="3" r:id="rId3"/>
  </sheets>
  <definedNames>
    <definedName name="_xlnm.Print_Area" localSheetId="1">'Kapitalflytt FTP1 Q3'!$A$1:$G$21</definedName>
    <definedName name="_xlnm.Print_Area" localSheetId="2">'Kapitalflytt FTPK Q3'!$A$1:$G$27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5" i="2" l="1"/>
  <c r="G5" i="2"/>
  <c r="G6" i="2"/>
  <c r="F6" i="2"/>
  <c r="F7" i="2"/>
  <c r="G7" i="2"/>
  <c r="F8" i="2"/>
  <c r="G8" i="2"/>
  <c r="E25" i="3" l="1"/>
  <c r="D25" i="3"/>
  <c r="C25" i="3"/>
  <c r="G25" i="3" s="1"/>
  <c r="B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E13" i="3"/>
  <c r="E26" i="3" s="1"/>
  <c r="D13" i="3"/>
  <c r="D26" i="3" s="1"/>
  <c r="C13" i="3"/>
  <c r="B13" i="3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F5" i="3"/>
  <c r="E19" i="2"/>
  <c r="D19" i="2"/>
  <c r="C19" i="2"/>
  <c r="B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E9" i="2"/>
  <c r="E20" i="2" s="1"/>
  <c r="D9" i="2"/>
  <c r="D20" i="2" s="1"/>
  <c r="C9" i="2"/>
  <c r="B9" i="2"/>
  <c r="G13" i="1"/>
  <c r="F13" i="1"/>
  <c r="G12" i="1"/>
  <c r="H14" i="1"/>
  <c r="E14" i="1"/>
  <c r="D14" i="1"/>
  <c r="B14" i="1"/>
  <c r="F25" i="3" l="1"/>
  <c r="G19" i="2"/>
  <c r="C14" i="1"/>
  <c r="G11" i="1"/>
  <c r="F12" i="1"/>
  <c r="F11" i="1"/>
  <c r="F14" i="1" s="1"/>
  <c r="G14" i="1"/>
  <c r="B26" i="3"/>
  <c r="C26" i="3"/>
  <c r="C20" i="2"/>
  <c r="F19" i="2"/>
  <c r="B20" i="2"/>
  <c r="F9" i="2"/>
  <c r="F20" i="2" s="1"/>
  <c r="F13" i="3"/>
  <c r="F26" i="3" s="1"/>
  <c r="G13" i="3"/>
  <c r="G26" i="3" s="1"/>
  <c r="G9" i="2"/>
  <c r="G20" i="2" s="1"/>
  <c r="B7" i="1" l="1"/>
  <c r="C7" i="1"/>
  <c r="D7" i="1" l="1"/>
</calcChain>
</file>

<file path=xl/sharedStrings.xml><?xml version="1.0" encoding="utf-8"?>
<sst xmlns="http://schemas.openxmlformats.org/spreadsheetml/2006/main" count="75" uniqueCount="51">
  <si>
    <t>Kapitalflyttar Q3 2026 – FTP1 och FTPK (FTP2)</t>
  </si>
  <si>
    <t>Sammanfattning rapportperiod</t>
  </si>
  <si>
    <t>Antal flyttar</t>
  </si>
  <si>
    <t>Flyttat kapital (kr)</t>
  </si>
  <si>
    <t>Kapital netto (kr)</t>
  </si>
  <si>
    <t>FTP1</t>
  </si>
  <si>
    <t>FTPK (FTP2)</t>
  </si>
  <si>
    <t>Totalt</t>
  </si>
  <si>
    <t>Utveckling per månad (klar datum)</t>
  </si>
  <si>
    <t>Period</t>
  </si>
  <si>
    <t>FTP1 antal</t>
  </si>
  <si>
    <t>FTP1 kapital (kr)</t>
  </si>
  <si>
    <t>FTPK antal</t>
  </si>
  <si>
    <t>FTPK kapital (kr)</t>
  </si>
  <si>
    <t>Totalt antal</t>
  </si>
  <si>
    <t>Totalt kapital (kr)</t>
  </si>
  <si>
    <t>Juli</t>
  </si>
  <si>
    <t>Augusti</t>
  </si>
  <si>
    <t>September</t>
  </si>
  <si>
    <t>Q3 2026 (1 jul–30 sep)</t>
  </si>
  <si>
    <t>Kapitalflyttar FTP1 – Q3 2026</t>
  </si>
  <si>
    <t>Bolagsnamn</t>
  </si>
  <si>
    <t>Antal inflyttade försäkringar</t>
  </si>
  <si>
    <t>Inflyttat belopp (kr)</t>
  </si>
  <si>
    <t>Antal utflyttade försäkringar</t>
  </si>
  <si>
    <t>Utflyttat belopp (kr)</t>
  </si>
  <si>
    <t>Flyttar netto</t>
  </si>
  <si>
    <t>Traditionell försäkring</t>
  </si>
  <si>
    <t>Alecta (Trad)</t>
  </si>
  <si>
    <t>AMF Pension (Trad)</t>
  </si>
  <si>
    <t>Länsförsäkringar Liv (Trad)</t>
  </si>
  <si>
    <t>Skandia Liv (Trad)</t>
  </si>
  <si>
    <t>Totalt trad</t>
  </si>
  <si>
    <t>Fondförsäkring</t>
  </si>
  <si>
    <t>AMF Pension (Fond)</t>
  </si>
  <si>
    <t>Futur (Fond)</t>
  </si>
  <si>
    <t>Handelsbanken Liv (Fond)</t>
  </si>
  <si>
    <t>Länsförsäkringar Fondliv (Fond)</t>
  </si>
  <si>
    <t>SEB Pension och Försäkring (Fond)</t>
  </si>
  <si>
    <t>Skandia Link (Fond)</t>
  </si>
  <si>
    <t>Swedbank Försäkring (Fond)</t>
  </si>
  <si>
    <t>Totalt fond</t>
  </si>
  <si>
    <t>Totalt FTP1 Q3 2026</t>
  </si>
  <si>
    <t>Kapitalflyttar FTPK (FTP2) – Q3 2026</t>
  </si>
  <si>
    <t>Folksam (Trad)</t>
  </si>
  <si>
    <t>FPK (Trad)</t>
  </si>
  <si>
    <t>SEB (Trad)</t>
  </si>
  <si>
    <t>SPP (Trad)</t>
  </si>
  <si>
    <t>Folksam (Fond)</t>
  </si>
  <si>
    <t>SPP (Fond)</t>
  </si>
  <si>
    <t>Totalt FTPK (FTP2)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</si>
</sst>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6"/>
      <color rgb="FF0E014D"/>
      <name val="Arial"/>
      <charset val="1"/>
    </font>
    <font>
      <b/>
      <sz val="10"/>
      <color rgb="FF0E014D"/>
      <name val="Arial"/>
      <charset val="1"/>
    </font>
    <font>
      <b/>
      <sz val="10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2"/>
      <color rgb="FF0E014D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0E014D"/>
        <bgColor rgb="FF000080"/>
      </patternFill>
    </fill>
    <fill>
      <patternFill patternType="solid">
        <fgColor rgb="FFF4F6FB"/>
        <bgColor rgb="FFFFFFFF"/>
      </patternFill>
    </fill>
    <fill>
      <patternFill patternType="solid">
        <fgColor rgb="FFC9C9E0"/>
        <bgColor rgb="FFD0D8F0"/>
      </patternFill>
    </fill>
    <fill>
      <patternFill patternType="solid">
        <fgColor rgb="FFD0D8F0"/>
        <bgColor rgb="FFD9D9D9"/>
      </patternFill>
    </fill>
  </fills>
  <borders count="5">
    <border>
      <left/>
      <right/>
      <top/>
      <bottom/>
      <diagonal/>
    </border>
    <border>
      <left/>
      <right/>
      <top style="medium">
        <color rgb="FF07F58A"/>
      </top>
      <bottom/>
      <diagonal/>
    </border>
    <border>
      <left/>
      <right/>
      <top/>
      <bottom style="thin">
        <color rgb="FFD0D8F0"/>
      </bottom>
      <diagonal/>
    </border>
    <border>
      <left/>
      <right/>
      <top style="medium">
        <color rgb="FF0E014D"/>
      </top>
      <bottom/>
      <diagonal/>
    </border>
    <border>
      <left/>
      <right/>
      <top/>
      <bottom style="thin">
        <color rgb="FF0E014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right" vertical="center" wrapText="1"/>
    </xf>
    <xf numFmtId="3" fontId="3" fillId="0" borderId="2" xfId="0" applyNumberFormat="1" applyFont="1" applyBorder="1"/>
    <xf numFmtId="3" fontId="5" fillId="0" borderId="2" xfId="0" applyNumberFormat="1" applyFont="1" applyBorder="1"/>
    <xf numFmtId="3" fontId="3" fillId="3" borderId="2" xfId="0" applyNumberFormat="1" applyFont="1" applyFill="1" applyBorder="1"/>
    <xf numFmtId="3" fontId="5" fillId="3" borderId="2" xfId="0" applyNumberFormat="1" applyFont="1" applyFill="1" applyBorder="1"/>
    <xf numFmtId="3" fontId="4" fillId="2" borderId="3" xfId="0" applyNumberFormat="1" applyFont="1" applyFill="1" applyBorder="1"/>
    <xf numFmtId="0" fontId="6" fillId="0" borderId="0" xfId="0" applyFont="1"/>
    <xf numFmtId="3" fontId="2" fillId="4" borderId="3" xfId="0" applyNumberFormat="1" applyFont="1" applyFill="1" applyBorder="1"/>
    <xf numFmtId="3" fontId="0" fillId="0" borderId="0" xfId="0" applyNumberFormat="1"/>
    <xf numFmtId="0" fontId="2" fillId="5" borderId="4" xfId="0" applyFont="1" applyFill="1" applyBorder="1"/>
    <xf numFmtId="0" fontId="0" fillId="5" borderId="4" xfId="0" applyFill="1" applyBorder="1"/>
  </cellXfs>
  <cellStyles count="1">
    <cellStyle name="Normal" xfId="0" builtinId="0"/>
  </cellStyles>
  <dxfs count="12"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  <dxf>
      <font>
        <b/>
        <color rgb="FF0B7A4B"/>
      </font>
    </dxf>
    <dxf>
      <font>
        <b/>
        <color rgb="FFB42318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7F58A"/>
      <rgbColor rgb="FF800000"/>
      <rgbColor rgb="FF008000"/>
      <rgbColor rgb="FF0E014D"/>
      <rgbColor rgb="FF808000"/>
      <rgbColor rgb="FF800080"/>
      <rgbColor rgb="FF0B7A4B"/>
      <rgbColor rgb="FFD9D9D9"/>
      <rgbColor rgb="FF878787"/>
      <rgbColor rgb="FF9999FF"/>
      <rgbColor rgb="FF993366"/>
      <rgbColor rgb="FFFFF6D5"/>
      <rgbColor rgb="FFF4F6FB"/>
      <rgbColor rgb="FF660066"/>
      <rgbColor rgb="FFFF8080"/>
      <rgbColor rgb="FF0066CC"/>
      <rgbColor rgb="FFC9C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0D8F0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sv-SE" sz="1800" b="1" strike="noStrike" spc="-1">
                <a:solidFill>
                  <a:srgbClr val="000000"/>
                </a:solidFill>
                <a:latin typeface="Calibri"/>
              </a:rPr>
              <a:t>Flyttat kapital per månad (kr)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'Översikt Q3'!$C$10</c:f>
              <c:strCache>
                <c:ptCount val="1"/>
                <c:pt idx="0">
                  <c:v>FTP1 kapital (kr)</c:v>
                </c:pt>
              </c:strCache>
            </c:strRef>
          </c:tx>
          <c:spPr>
            <a:solidFill>
              <a:srgbClr val="0E014D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'Översikt Q3'!$A$11:$A$13</c:f>
              <c:strCache>
                <c:ptCount val="3"/>
                <c:pt idx="0">
                  <c:v>Juli</c:v>
                </c:pt>
                <c:pt idx="1">
                  <c:v>Augusti</c:v>
                </c:pt>
                <c:pt idx="2">
                  <c:v>September</c:v>
                </c:pt>
              </c:strCache>
            </c:strRef>
          </c:cat>
          <c:val>
            <c:numRef>
              <c:f>'Översikt Q3'!$C$11:$C$13</c:f>
              <c:numCache>
                <c:formatCode>#,##0</c:formatCode>
                <c:ptCount val="3"/>
                <c:pt idx="0">
                  <c:v>13711126.43</c:v>
                </c:pt>
                <c:pt idx="1">
                  <c:v>19008192.859999999</c:v>
                </c:pt>
                <c:pt idx="2">
                  <c:v>42032262.180000015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9C-4730-A774-A7B9DCCD5888}"/>
            </c:ext>
          </c:extLst>
        </c:ser>
        <c:ser>
          <c:idx val="1"/>
          <c:order val="1"/>
          <c:tx>
            <c:strRef>
              <c:f>'Översikt Q3'!$E$10</c:f>
              <c:strCache>
                <c:ptCount val="1"/>
                <c:pt idx="0">
                  <c:v>FTPK kapital (kr)</c:v>
                </c:pt>
              </c:strCache>
            </c:strRef>
          </c:tx>
          <c:spPr>
            <a:solidFill>
              <a:srgbClr val="07F58A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sv-S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'Översikt Q3'!$A$11:$A$13</c:f>
              <c:strCache>
                <c:ptCount val="3"/>
                <c:pt idx="0">
                  <c:v>Juli</c:v>
                </c:pt>
                <c:pt idx="1">
                  <c:v>Augusti</c:v>
                </c:pt>
                <c:pt idx="2">
                  <c:v>September</c:v>
                </c:pt>
              </c:strCache>
            </c:strRef>
          </c:cat>
          <c:val>
            <c:numRef>
              <c:f>'Översikt Q3'!$E$11:$E$13</c:f>
              <c:numCache>
                <c:formatCode>#,##0</c:formatCode>
                <c:ptCount val="3"/>
                <c:pt idx="0">
                  <c:v>2316365.14</c:v>
                </c:pt>
                <c:pt idx="1">
                  <c:v>2965705.94</c:v>
                </c:pt>
                <c:pt idx="2">
                  <c:v>6200932.5399999991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9C-4730-A774-A7B9DCCD5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04626"/>
        <c:axId val="62923916"/>
      </c:barChart>
      <c:catAx>
        <c:axId val="149046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v-SE"/>
          </a:p>
        </c:txPr>
        <c:crossAx val="62923916"/>
        <c:crosses val="autoZero"/>
        <c:auto val="1"/>
        <c:lblAlgn val="ctr"/>
        <c:lblOffset val="100"/>
        <c:noMultiLvlLbl val="0"/>
      </c:catAx>
      <c:valAx>
        <c:axId val="6292391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v-SE"/>
          </a:p>
        </c:txPr>
        <c:crossAx val="1490462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sv-S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72568</xdr:rowOff>
    </xdr:from>
    <xdr:to>
      <xdr:col>18</xdr:col>
      <xdr:colOff>256320</xdr:colOff>
      <xdr:row>14</xdr:row>
      <xdr:rowOff>30822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7F58A"/>
    <pageSetUpPr fitToPage="1"/>
  </sheetPr>
  <dimension ref="A1:I15"/>
  <sheetViews>
    <sheetView showGridLines="0" tabSelected="1" zoomScale="70" zoomScaleNormal="70" workbookViewId="0">
      <pane ySplit="2" topLeftCell="A3" activePane="bottomLeft" state="frozen"/>
      <selection pane="bottomLeft"/>
    </sheetView>
  </sheetViews>
  <sheetFormatPr defaultColWidth="8.6328125" defaultRowHeight="14.5" x14ac:dyDescent="0.35"/>
  <cols>
    <col min="1" max="1" width="34" customWidth="1"/>
    <col min="2" max="2" width="13" customWidth="1"/>
    <col min="3" max="3" width="16" customWidth="1"/>
    <col min="4" max="4" width="13" customWidth="1"/>
    <col min="5" max="5" width="16" customWidth="1"/>
    <col min="6" max="6" width="13" customWidth="1"/>
    <col min="7" max="7" width="16" customWidth="1"/>
    <col min="8" max="8" width="15" customWidth="1"/>
    <col min="9" max="9" width="4" customWidth="1"/>
  </cols>
  <sheetData>
    <row r="1" spans="1:9" ht="24" customHeight="1" thickBot="1" x14ac:dyDescent="0.45">
      <c r="A1" s="1" t="s">
        <v>0</v>
      </c>
    </row>
    <row r="2" spans="1:9" x14ac:dyDescent="0.35">
      <c r="A2" s="2"/>
      <c r="B2" s="2"/>
      <c r="C2" s="2"/>
      <c r="D2" s="2"/>
      <c r="E2" s="2"/>
      <c r="F2" s="2"/>
      <c r="G2" s="2"/>
      <c r="H2" s="2"/>
      <c r="I2" s="2"/>
    </row>
    <row r="4" spans="1:9" ht="30" customHeight="1" x14ac:dyDescent="0.35">
      <c r="A4" s="3" t="s">
        <v>1</v>
      </c>
      <c r="B4" s="4" t="s">
        <v>2</v>
      </c>
      <c r="C4" s="4" t="s">
        <v>3</v>
      </c>
      <c r="D4" s="4" t="s">
        <v>4</v>
      </c>
    </row>
    <row r="5" spans="1:9" x14ac:dyDescent="0.35">
      <c r="A5" s="5" t="s">
        <v>5</v>
      </c>
      <c r="B5" s="6">
        <v>321</v>
      </c>
      <c r="C5" s="6">
        <v>74751581.469999999</v>
      </c>
      <c r="D5" s="6">
        <v>0</v>
      </c>
    </row>
    <row r="6" spans="1:9" x14ac:dyDescent="0.35">
      <c r="A6" s="7" t="s">
        <v>6</v>
      </c>
      <c r="B6" s="8">
        <v>58</v>
      </c>
      <c r="C6" s="8">
        <v>11483003.620000001</v>
      </c>
      <c r="D6" s="8">
        <v>0</v>
      </c>
    </row>
    <row r="7" spans="1:9" ht="18" customHeight="1" x14ac:dyDescent="0.35">
      <c r="A7" s="9" t="s">
        <v>7</v>
      </c>
      <c r="B7" s="9">
        <f>SUM(B5:B6)</f>
        <v>379</v>
      </c>
      <c r="C7" s="9">
        <f>SUM(C5:C6)</f>
        <v>86234585.090000004</v>
      </c>
      <c r="D7" s="9">
        <f>SUM(D5:D6)</f>
        <v>0</v>
      </c>
    </row>
    <row r="9" spans="1:9" ht="15.5" x14ac:dyDescent="0.35">
      <c r="A9" s="10" t="s">
        <v>8</v>
      </c>
    </row>
    <row r="10" spans="1:9" ht="30" customHeight="1" x14ac:dyDescent="0.35">
      <c r="A10" s="3" t="s">
        <v>9</v>
      </c>
      <c r="B10" s="4" t="s">
        <v>10</v>
      </c>
      <c r="C10" s="4" t="s">
        <v>11</v>
      </c>
      <c r="D10" s="4" t="s">
        <v>12</v>
      </c>
      <c r="E10" s="4" t="s">
        <v>13</v>
      </c>
      <c r="F10" s="4" t="s">
        <v>14</v>
      </c>
      <c r="G10" s="4" t="s">
        <v>15</v>
      </c>
      <c r="H10" s="4" t="s">
        <v>4</v>
      </c>
    </row>
    <row r="11" spans="1:9" x14ac:dyDescent="0.35">
      <c r="A11" s="5" t="s">
        <v>16</v>
      </c>
      <c r="B11" s="6">
        <v>102</v>
      </c>
      <c r="C11" s="6">
        <v>13711126.43</v>
      </c>
      <c r="D11" s="6">
        <v>14</v>
      </c>
      <c r="E11" s="6">
        <v>2316365.14</v>
      </c>
      <c r="F11" s="5">
        <f t="shared" ref="F11:G13" si="0">B11+D11</f>
        <v>116</v>
      </c>
      <c r="G11" s="5">
        <f t="shared" si="0"/>
        <v>16027491.57</v>
      </c>
      <c r="H11" s="6">
        <v>0</v>
      </c>
    </row>
    <row r="12" spans="1:9" x14ac:dyDescent="0.35">
      <c r="A12" s="7" t="s">
        <v>17</v>
      </c>
      <c r="B12" s="8">
        <v>110</v>
      </c>
      <c r="C12" s="8">
        <v>19008192.859999999</v>
      </c>
      <c r="D12" s="8">
        <v>14</v>
      </c>
      <c r="E12" s="8">
        <v>2965705.94</v>
      </c>
      <c r="F12" s="7">
        <f t="shared" si="0"/>
        <v>124</v>
      </c>
      <c r="G12" s="7">
        <f t="shared" si="0"/>
        <v>21973898.800000001</v>
      </c>
      <c r="H12" s="8">
        <v>0</v>
      </c>
    </row>
    <row r="13" spans="1:9" x14ac:dyDescent="0.35">
      <c r="A13" s="5" t="s">
        <v>18</v>
      </c>
      <c r="B13" s="6">
        <v>109</v>
      </c>
      <c r="C13" s="6">
        <v>42032262.180000015</v>
      </c>
      <c r="D13" s="6">
        <v>30</v>
      </c>
      <c r="E13" s="6">
        <v>6200932.5399999991</v>
      </c>
      <c r="F13" s="5">
        <f t="shared" si="0"/>
        <v>139</v>
      </c>
      <c r="G13" s="5">
        <f t="shared" si="0"/>
        <v>48233194.720000014</v>
      </c>
      <c r="H13" s="6">
        <v>0</v>
      </c>
    </row>
    <row r="14" spans="1:9" ht="18" customHeight="1" x14ac:dyDescent="0.35">
      <c r="A14" s="11" t="s">
        <v>19</v>
      </c>
      <c r="B14" s="11">
        <f t="shared" ref="B14:H14" si="1">SUM(B11:B13)</f>
        <v>321</v>
      </c>
      <c r="C14" s="11">
        <f t="shared" si="1"/>
        <v>74751581.470000014</v>
      </c>
      <c r="D14" s="11">
        <f t="shared" si="1"/>
        <v>58</v>
      </c>
      <c r="E14" s="11">
        <f t="shared" si="1"/>
        <v>11483003.619999999</v>
      </c>
      <c r="F14" s="11">
        <f t="shared" si="1"/>
        <v>379</v>
      </c>
      <c r="G14" s="11">
        <f t="shared" si="1"/>
        <v>86234585.090000018</v>
      </c>
      <c r="H14" s="11">
        <f t="shared" si="1"/>
        <v>0</v>
      </c>
    </row>
    <row r="15" spans="1:9" x14ac:dyDescent="0.35">
      <c r="B15" s="12"/>
      <c r="C15" s="12"/>
      <c r="D15" s="12"/>
      <c r="E15" s="12"/>
      <c r="F15" s="12"/>
      <c r="G15" s="12"/>
      <c r="H15" s="12"/>
    </row>
  </sheetData>
  <conditionalFormatting sqref="D5:D6">
    <cfRule type="cellIs" dxfId="11" priority="2" operator="lessThan">
      <formula>-0.5</formula>
    </cfRule>
    <cfRule type="cellIs" dxfId="10" priority="3" operator="greaterThan">
      <formula>0.5</formula>
    </cfRule>
  </conditionalFormatting>
  <conditionalFormatting sqref="H11:H15">
    <cfRule type="cellIs" dxfId="9" priority="4" operator="lessThan">
      <formula>-0.5</formula>
    </cfRule>
    <cfRule type="cellIs" dxfId="8" priority="5" operator="greaterThan">
      <formula>0.5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E014D"/>
    <pageSetUpPr fitToPage="1"/>
  </sheetPr>
  <dimension ref="A1:G20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4" customWidth="1"/>
    <col min="2" max="2" width="15" customWidth="1"/>
    <col min="3" max="3" width="18" customWidth="1"/>
    <col min="4" max="4" width="15" customWidth="1"/>
    <col min="5" max="5" width="18" customWidth="1"/>
    <col min="6" max="6" width="13" customWidth="1"/>
    <col min="7" max="7" width="18" customWidth="1"/>
  </cols>
  <sheetData>
    <row r="1" spans="1:7" ht="24" customHeight="1" x14ac:dyDescent="0.4">
      <c r="A1" s="1" t="s">
        <v>20</v>
      </c>
    </row>
    <row r="2" spans="1:7" x14ac:dyDescent="0.35">
      <c r="A2" s="2"/>
      <c r="B2" s="2"/>
      <c r="C2" s="2"/>
      <c r="D2" s="2"/>
      <c r="E2" s="2"/>
      <c r="F2" s="2"/>
      <c r="G2" s="2"/>
    </row>
    <row r="3" spans="1:7" ht="30" customHeight="1" x14ac:dyDescent="0.35">
      <c r="A3" s="3" t="s">
        <v>21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4</v>
      </c>
    </row>
    <row r="4" spans="1:7" x14ac:dyDescent="0.35">
      <c r="A4" s="13" t="s">
        <v>27</v>
      </c>
      <c r="B4" s="14"/>
      <c r="C4" s="14"/>
      <c r="D4" s="14"/>
      <c r="E4" s="14"/>
      <c r="F4" s="14"/>
      <c r="G4" s="14"/>
    </row>
    <row r="5" spans="1:7" x14ac:dyDescent="0.35">
      <c r="A5" s="5" t="s">
        <v>28</v>
      </c>
      <c r="B5" s="6">
        <v>61</v>
      </c>
      <c r="C5" s="6">
        <v>10234628.08</v>
      </c>
      <c r="D5" s="6">
        <v>138</v>
      </c>
      <c r="E5" s="6">
        <v>43723438.040000014</v>
      </c>
      <c r="F5" s="5">
        <f t="shared" ref="F5:G9" si="0">B5-D5</f>
        <v>-77</v>
      </c>
      <c r="G5" s="5">
        <f t="shared" si="0"/>
        <v>-33488809.960000016</v>
      </c>
    </row>
    <row r="6" spans="1:7" x14ac:dyDescent="0.35">
      <c r="A6" s="7" t="s">
        <v>29</v>
      </c>
      <c r="B6" s="8">
        <v>4</v>
      </c>
      <c r="C6" s="8">
        <v>347067.38</v>
      </c>
      <c r="D6" s="8">
        <v>14</v>
      </c>
      <c r="E6" s="8">
        <v>2988139</v>
      </c>
      <c r="F6" s="7">
        <f t="shared" si="0"/>
        <v>-10</v>
      </c>
      <c r="G6" s="7">
        <f t="shared" si="0"/>
        <v>-2641071.62</v>
      </c>
    </row>
    <row r="7" spans="1:7" x14ac:dyDescent="0.35">
      <c r="A7" s="5" t="s">
        <v>30</v>
      </c>
      <c r="B7" s="6">
        <v>0</v>
      </c>
      <c r="C7" s="6">
        <v>0</v>
      </c>
      <c r="D7" s="6">
        <v>2</v>
      </c>
      <c r="E7" s="6">
        <v>125188</v>
      </c>
      <c r="F7" s="5">
        <f t="shared" si="0"/>
        <v>-2</v>
      </c>
      <c r="G7" s="5">
        <f t="shared" si="0"/>
        <v>-125188</v>
      </c>
    </row>
    <row r="8" spans="1:7" x14ac:dyDescent="0.35">
      <c r="A8" s="7" t="s">
        <v>31</v>
      </c>
      <c r="B8" s="8">
        <v>23</v>
      </c>
      <c r="C8" s="8">
        <v>32008201.400000002</v>
      </c>
      <c r="D8" s="8">
        <v>124</v>
      </c>
      <c r="E8" s="8">
        <v>15756224</v>
      </c>
      <c r="F8" s="7">
        <f t="shared" si="0"/>
        <v>-101</v>
      </c>
      <c r="G8" s="7">
        <f t="shared" si="0"/>
        <v>16251977.400000002</v>
      </c>
    </row>
    <row r="9" spans="1:7" ht="18" customHeight="1" x14ac:dyDescent="0.35">
      <c r="A9" s="11" t="s">
        <v>32</v>
      </c>
      <c r="B9" s="11">
        <f>SUM(B5:B8)</f>
        <v>88</v>
      </c>
      <c r="C9" s="11">
        <f>SUM(C5:C8)</f>
        <v>42589896.859999999</v>
      </c>
      <c r="D9" s="11">
        <f>SUM(D5:D8)</f>
        <v>278</v>
      </c>
      <c r="E9" s="11">
        <f>SUM(E5:E8)</f>
        <v>62592989.040000014</v>
      </c>
      <c r="F9" s="11">
        <f t="shared" si="0"/>
        <v>-190</v>
      </c>
      <c r="G9" s="11">
        <f t="shared" si="0"/>
        <v>-20003092.180000015</v>
      </c>
    </row>
    <row r="11" spans="1:7" x14ac:dyDescent="0.35">
      <c r="A11" s="13" t="s">
        <v>33</v>
      </c>
      <c r="B11" s="14"/>
      <c r="C11" s="14"/>
      <c r="D11" s="14"/>
      <c r="E11" s="14"/>
      <c r="F11" s="14"/>
      <c r="G11" s="14"/>
    </row>
    <row r="12" spans="1:7" x14ac:dyDescent="0.35">
      <c r="A12" s="5" t="s">
        <v>34</v>
      </c>
      <c r="B12" s="6">
        <v>4</v>
      </c>
      <c r="C12" s="6">
        <v>1643791.81</v>
      </c>
      <c r="D12" s="6">
        <v>7</v>
      </c>
      <c r="E12" s="6">
        <v>1386148</v>
      </c>
      <c r="F12" s="5">
        <f t="shared" ref="F12:G19" si="1">B12-D12</f>
        <v>-3</v>
      </c>
      <c r="G12" s="5">
        <f t="shared" si="1"/>
        <v>257643.81000000006</v>
      </c>
    </row>
    <row r="13" spans="1:7" x14ac:dyDescent="0.35">
      <c r="A13" s="7" t="s">
        <v>35</v>
      </c>
      <c r="B13" s="8">
        <v>7</v>
      </c>
      <c r="C13" s="8">
        <v>590689.53</v>
      </c>
      <c r="D13" s="8">
        <v>6</v>
      </c>
      <c r="E13" s="8">
        <v>2435527.54</v>
      </c>
      <c r="F13" s="7">
        <f t="shared" si="1"/>
        <v>1</v>
      </c>
      <c r="G13" s="7">
        <f t="shared" si="1"/>
        <v>-1844838.01</v>
      </c>
    </row>
    <row r="14" spans="1:7" x14ac:dyDescent="0.35">
      <c r="A14" s="5" t="s">
        <v>36</v>
      </c>
      <c r="B14" s="6">
        <v>16</v>
      </c>
      <c r="C14" s="6">
        <v>1527870.45</v>
      </c>
      <c r="D14" s="6">
        <v>4</v>
      </c>
      <c r="E14" s="6">
        <v>543377.06999999995</v>
      </c>
      <c r="F14" s="5">
        <f t="shared" si="1"/>
        <v>12</v>
      </c>
      <c r="G14" s="5">
        <f t="shared" si="1"/>
        <v>984493.38</v>
      </c>
    </row>
    <row r="15" spans="1:7" x14ac:dyDescent="0.35">
      <c r="A15" s="7" t="s">
        <v>37</v>
      </c>
      <c r="B15" s="8">
        <v>126</v>
      </c>
      <c r="C15" s="8">
        <v>14405219.08</v>
      </c>
      <c r="D15" s="8">
        <v>10</v>
      </c>
      <c r="E15" s="8">
        <v>2597184</v>
      </c>
      <c r="F15" s="7">
        <f t="shared" si="1"/>
        <v>116</v>
      </c>
      <c r="G15" s="7">
        <f t="shared" si="1"/>
        <v>11808035.08</v>
      </c>
    </row>
    <row r="16" spans="1:7" x14ac:dyDescent="0.35">
      <c r="A16" s="5" t="s">
        <v>38</v>
      </c>
      <c r="B16" s="6">
        <v>35</v>
      </c>
      <c r="C16" s="6">
        <v>5015514.01</v>
      </c>
      <c r="D16" s="6">
        <v>4</v>
      </c>
      <c r="E16" s="6">
        <v>1649208.6800000002</v>
      </c>
      <c r="F16" s="5">
        <f t="shared" si="1"/>
        <v>31</v>
      </c>
      <c r="G16" s="5">
        <f t="shared" si="1"/>
        <v>3366305.3299999996</v>
      </c>
    </row>
    <row r="17" spans="1:7" x14ac:dyDescent="0.35">
      <c r="A17" s="7" t="s">
        <v>39</v>
      </c>
      <c r="B17" s="8">
        <v>19</v>
      </c>
      <c r="C17" s="8">
        <v>6259128.6899999995</v>
      </c>
      <c r="D17" s="8">
        <v>8</v>
      </c>
      <c r="E17" s="8">
        <v>2779798</v>
      </c>
      <c r="F17" s="7">
        <f t="shared" si="1"/>
        <v>11</v>
      </c>
      <c r="G17" s="7">
        <f t="shared" si="1"/>
        <v>3479330.6899999995</v>
      </c>
    </row>
    <row r="18" spans="1:7" x14ac:dyDescent="0.35">
      <c r="A18" s="5" t="s">
        <v>40</v>
      </c>
      <c r="B18" s="6">
        <v>26</v>
      </c>
      <c r="C18" s="6">
        <v>2719471.04</v>
      </c>
      <c r="D18" s="6">
        <v>4</v>
      </c>
      <c r="E18" s="6">
        <v>767349.14</v>
      </c>
      <c r="F18" s="5">
        <f t="shared" si="1"/>
        <v>22</v>
      </c>
      <c r="G18" s="5">
        <f t="shared" si="1"/>
        <v>1952121.9</v>
      </c>
    </row>
    <row r="19" spans="1:7" ht="18" customHeight="1" x14ac:dyDescent="0.35">
      <c r="A19" s="11" t="s">
        <v>41</v>
      </c>
      <c r="B19" s="11">
        <f>SUM(B12:B18)</f>
        <v>233</v>
      </c>
      <c r="C19" s="11">
        <f>SUM(C12:C18)</f>
        <v>32161684.609999999</v>
      </c>
      <c r="D19" s="11">
        <f>SUM(D12:D18)</f>
        <v>43</v>
      </c>
      <c r="E19" s="11">
        <f>SUM(E12:E18)</f>
        <v>12158592.430000002</v>
      </c>
      <c r="F19" s="11">
        <f t="shared" si="1"/>
        <v>190</v>
      </c>
      <c r="G19" s="11">
        <f t="shared" si="1"/>
        <v>20003092.18</v>
      </c>
    </row>
    <row r="20" spans="1:7" ht="18" customHeight="1" x14ac:dyDescent="0.35">
      <c r="A20" s="9" t="s">
        <v>42</v>
      </c>
      <c r="B20" s="9">
        <f t="shared" ref="B20:G20" si="2">B9+B19</f>
        <v>321</v>
      </c>
      <c r="C20" s="9">
        <f t="shared" si="2"/>
        <v>74751581.469999999</v>
      </c>
      <c r="D20" s="9">
        <f t="shared" si="2"/>
        <v>321</v>
      </c>
      <c r="E20" s="9">
        <f t="shared" si="2"/>
        <v>74751581.470000014</v>
      </c>
      <c r="F20" s="9">
        <f t="shared" si="2"/>
        <v>0</v>
      </c>
      <c r="G20" s="9">
        <f t="shared" si="2"/>
        <v>0</v>
      </c>
    </row>
  </sheetData>
  <conditionalFormatting sqref="F5:G8">
    <cfRule type="cellIs" dxfId="7" priority="2" operator="lessThan">
      <formula>-0.5</formula>
    </cfRule>
    <cfRule type="cellIs" dxfId="6" priority="3" operator="greaterThan">
      <formula>0.5</formula>
    </cfRule>
  </conditionalFormatting>
  <conditionalFormatting sqref="F12:G18">
    <cfRule type="cellIs" dxfId="5" priority="4" operator="lessThan">
      <formula>-0.5</formula>
    </cfRule>
    <cfRule type="cellIs" dxfId="4" priority="5" operator="greaterThan">
      <formula>0.5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E014D"/>
    <pageSetUpPr fitToPage="1"/>
  </sheetPr>
  <dimension ref="A1:G2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4" customWidth="1"/>
    <col min="2" max="2" width="15" customWidth="1"/>
    <col min="3" max="3" width="18" customWidth="1"/>
    <col min="4" max="4" width="15" customWidth="1"/>
    <col min="5" max="5" width="18" customWidth="1"/>
    <col min="6" max="6" width="13" customWidth="1"/>
    <col min="7" max="7" width="18" customWidth="1"/>
  </cols>
  <sheetData>
    <row r="1" spans="1:7" ht="24" customHeight="1" x14ac:dyDescent="0.4">
      <c r="A1" s="1" t="s">
        <v>43</v>
      </c>
    </row>
    <row r="2" spans="1:7" x14ac:dyDescent="0.35">
      <c r="A2" s="2"/>
      <c r="B2" s="2"/>
      <c r="C2" s="2"/>
      <c r="D2" s="2"/>
      <c r="E2" s="2"/>
      <c r="F2" s="2"/>
      <c r="G2" s="2"/>
    </row>
    <row r="3" spans="1:7" ht="30" customHeight="1" x14ac:dyDescent="0.35">
      <c r="A3" s="3" t="s">
        <v>21</v>
      </c>
      <c r="B3" s="4" t="s">
        <v>22</v>
      </c>
      <c r="C3" s="4" t="s">
        <v>23</v>
      </c>
      <c r="D3" s="4" t="s">
        <v>24</v>
      </c>
      <c r="E3" s="4" t="s">
        <v>25</v>
      </c>
      <c r="F3" s="4" t="s">
        <v>26</v>
      </c>
      <c r="G3" s="4" t="s">
        <v>4</v>
      </c>
    </row>
    <row r="4" spans="1:7" x14ac:dyDescent="0.35">
      <c r="A4" s="13" t="s">
        <v>27</v>
      </c>
      <c r="B4" s="14"/>
      <c r="C4" s="14"/>
      <c r="D4" s="14"/>
      <c r="E4" s="14"/>
      <c r="F4" s="14"/>
      <c r="G4" s="14"/>
    </row>
    <row r="5" spans="1:7" x14ac:dyDescent="0.35">
      <c r="A5" s="5" t="s">
        <v>28</v>
      </c>
      <c r="B5" s="6">
        <v>3</v>
      </c>
      <c r="C5" s="6">
        <v>764390.99</v>
      </c>
      <c r="D5" s="6">
        <v>17</v>
      </c>
      <c r="E5" s="6">
        <v>2571960.4099999997</v>
      </c>
      <c r="F5" s="5">
        <f t="shared" ref="F5:F13" si="0">B5-D5</f>
        <v>-14</v>
      </c>
      <c r="G5" s="5">
        <f t="shared" ref="G5:G13" si="1">C5-E5</f>
        <v>-1807569.4199999997</v>
      </c>
    </row>
    <row r="6" spans="1:7" x14ac:dyDescent="0.35">
      <c r="A6" s="7" t="s">
        <v>29</v>
      </c>
      <c r="B6" s="8">
        <v>0</v>
      </c>
      <c r="C6" s="8">
        <v>0</v>
      </c>
      <c r="D6" s="8">
        <v>2</v>
      </c>
      <c r="E6" s="8">
        <v>1708954</v>
      </c>
      <c r="F6" s="7">
        <f t="shared" si="0"/>
        <v>-2</v>
      </c>
      <c r="G6" s="7">
        <f t="shared" si="1"/>
        <v>-1708954</v>
      </c>
    </row>
    <row r="7" spans="1:7" x14ac:dyDescent="0.35">
      <c r="A7" s="5" t="s">
        <v>44</v>
      </c>
      <c r="B7" s="6">
        <v>0</v>
      </c>
      <c r="C7" s="6">
        <v>0</v>
      </c>
      <c r="D7" s="6">
        <v>0</v>
      </c>
      <c r="E7" s="6">
        <v>0</v>
      </c>
      <c r="F7" s="5">
        <f t="shared" si="0"/>
        <v>0</v>
      </c>
      <c r="G7" s="5">
        <f t="shared" si="1"/>
        <v>0</v>
      </c>
    </row>
    <row r="8" spans="1:7" x14ac:dyDescent="0.35">
      <c r="A8" s="7" t="s">
        <v>45</v>
      </c>
      <c r="B8" s="8">
        <v>0</v>
      </c>
      <c r="C8" s="8">
        <v>0</v>
      </c>
      <c r="D8" s="8">
        <v>0</v>
      </c>
      <c r="E8" s="8">
        <v>0</v>
      </c>
      <c r="F8" s="7">
        <f t="shared" si="0"/>
        <v>0</v>
      </c>
      <c r="G8" s="7">
        <f t="shared" si="1"/>
        <v>0</v>
      </c>
    </row>
    <row r="9" spans="1:7" x14ac:dyDescent="0.35">
      <c r="A9" s="5" t="s">
        <v>30</v>
      </c>
      <c r="B9" s="6">
        <v>0</v>
      </c>
      <c r="C9" s="6">
        <v>0</v>
      </c>
      <c r="D9" s="6">
        <v>1</v>
      </c>
      <c r="E9" s="6">
        <v>61016</v>
      </c>
      <c r="F9" s="5">
        <f t="shared" si="0"/>
        <v>-1</v>
      </c>
      <c r="G9" s="5">
        <f t="shared" si="1"/>
        <v>-61016</v>
      </c>
    </row>
    <row r="10" spans="1:7" x14ac:dyDescent="0.35">
      <c r="A10" s="7" t="s">
        <v>46</v>
      </c>
      <c r="B10" s="8">
        <v>0</v>
      </c>
      <c r="C10" s="8">
        <v>0</v>
      </c>
      <c r="D10" s="8">
        <v>0</v>
      </c>
      <c r="E10" s="8">
        <v>0</v>
      </c>
      <c r="F10" s="7">
        <f t="shared" si="0"/>
        <v>0</v>
      </c>
      <c r="G10" s="7">
        <f t="shared" si="1"/>
        <v>0</v>
      </c>
    </row>
    <row r="11" spans="1:7" x14ac:dyDescent="0.35">
      <c r="A11" s="5" t="s">
        <v>31</v>
      </c>
      <c r="B11" s="6">
        <v>4</v>
      </c>
      <c r="C11" s="6">
        <v>2119969.06</v>
      </c>
      <c r="D11" s="6">
        <v>18</v>
      </c>
      <c r="E11" s="6">
        <v>2357908</v>
      </c>
      <c r="F11" s="5">
        <f t="shared" si="0"/>
        <v>-14</v>
      </c>
      <c r="G11" s="5">
        <f t="shared" si="1"/>
        <v>-237938.93999999994</v>
      </c>
    </row>
    <row r="12" spans="1:7" x14ac:dyDescent="0.35">
      <c r="A12" s="7" t="s">
        <v>47</v>
      </c>
      <c r="B12" s="8">
        <v>0</v>
      </c>
      <c r="C12" s="8">
        <v>0</v>
      </c>
      <c r="D12" s="8">
        <v>0</v>
      </c>
      <c r="E12" s="8">
        <v>0</v>
      </c>
      <c r="F12" s="7">
        <f t="shared" si="0"/>
        <v>0</v>
      </c>
      <c r="G12" s="7">
        <f t="shared" si="1"/>
        <v>0</v>
      </c>
    </row>
    <row r="13" spans="1:7" ht="18" customHeight="1" x14ac:dyDescent="0.35">
      <c r="A13" s="11" t="s">
        <v>32</v>
      </c>
      <c r="B13" s="11">
        <f>SUM(B5:B12)</f>
        <v>7</v>
      </c>
      <c r="C13" s="11">
        <f>SUM(C5:C12)</f>
        <v>2884360.05</v>
      </c>
      <c r="D13" s="11">
        <f>SUM(D5:D12)</f>
        <v>38</v>
      </c>
      <c r="E13" s="11">
        <f>SUM(E5:E12)</f>
        <v>6699838.4100000001</v>
      </c>
      <c r="F13" s="11">
        <f t="shared" si="0"/>
        <v>-31</v>
      </c>
      <c r="G13" s="11">
        <f t="shared" si="1"/>
        <v>-3815478.3600000003</v>
      </c>
    </row>
    <row r="15" spans="1:7" x14ac:dyDescent="0.35">
      <c r="A15" s="13" t="s">
        <v>33</v>
      </c>
      <c r="B15" s="14"/>
      <c r="C15" s="14"/>
      <c r="D15" s="14"/>
      <c r="E15" s="14"/>
      <c r="F15" s="14"/>
      <c r="G15" s="14"/>
    </row>
    <row r="16" spans="1:7" x14ac:dyDescent="0.35">
      <c r="A16" s="5" t="s">
        <v>34</v>
      </c>
      <c r="B16" s="6">
        <v>3</v>
      </c>
      <c r="C16" s="6">
        <v>320861.32999999996</v>
      </c>
      <c r="D16" s="6">
        <v>0</v>
      </c>
      <c r="E16" s="6">
        <v>0</v>
      </c>
      <c r="F16" s="5">
        <f t="shared" ref="F16:F25" si="2">B16-D16</f>
        <v>3</v>
      </c>
      <c r="G16" s="5">
        <f t="shared" ref="G16:G25" si="3">C16-E16</f>
        <v>320861.32999999996</v>
      </c>
    </row>
    <row r="17" spans="1:7" x14ac:dyDescent="0.35">
      <c r="A17" s="7" t="s">
        <v>48</v>
      </c>
      <c r="B17" s="8">
        <v>0</v>
      </c>
      <c r="C17" s="8">
        <v>0</v>
      </c>
      <c r="D17" s="8">
        <v>0</v>
      </c>
      <c r="E17" s="8">
        <v>0</v>
      </c>
      <c r="F17" s="7">
        <f t="shared" si="2"/>
        <v>0</v>
      </c>
      <c r="G17" s="7">
        <f t="shared" si="3"/>
        <v>0</v>
      </c>
    </row>
    <row r="18" spans="1:7" x14ac:dyDescent="0.35">
      <c r="A18" s="5" t="s">
        <v>35</v>
      </c>
      <c r="B18" s="6">
        <v>4</v>
      </c>
      <c r="C18" s="6">
        <v>429060.02</v>
      </c>
      <c r="D18" s="6">
        <v>0</v>
      </c>
      <c r="E18" s="6">
        <v>0</v>
      </c>
      <c r="F18" s="5">
        <f t="shared" si="2"/>
        <v>4</v>
      </c>
      <c r="G18" s="5">
        <f t="shared" si="3"/>
        <v>429060.02</v>
      </c>
    </row>
    <row r="19" spans="1:7" x14ac:dyDescent="0.35">
      <c r="A19" s="7" t="s">
        <v>36</v>
      </c>
      <c r="B19" s="8">
        <v>6</v>
      </c>
      <c r="C19" s="8">
        <v>1054510.07</v>
      </c>
      <c r="D19" s="8">
        <v>1</v>
      </c>
      <c r="E19" s="8">
        <v>217915.41</v>
      </c>
      <c r="F19" s="7">
        <f t="shared" si="2"/>
        <v>5</v>
      </c>
      <c r="G19" s="7">
        <f t="shared" si="3"/>
        <v>836594.66</v>
      </c>
    </row>
    <row r="20" spans="1:7" x14ac:dyDescent="0.35">
      <c r="A20" s="5" t="s">
        <v>37</v>
      </c>
      <c r="B20" s="6">
        <v>28</v>
      </c>
      <c r="C20" s="6">
        <v>4763608.79</v>
      </c>
      <c r="D20" s="6">
        <v>2</v>
      </c>
      <c r="E20" s="6">
        <v>156008</v>
      </c>
      <c r="F20" s="5">
        <f t="shared" si="2"/>
        <v>26</v>
      </c>
      <c r="G20" s="5">
        <f t="shared" si="3"/>
        <v>4607600.79</v>
      </c>
    </row>
    <row r="21" spans="1:7" x14ac:dyDescent="0.35">
      <c r="A21" s="7" t="s">
        <v>38</v>
      </c>
      <c r="B21" s="8">
        <v>5</v>
      </c>
      <c r="C21" s="8">
        <v>1110429.71</v>
      </c>
      <c r="D21" s="8">
        <v>4</v>
      </c>
      <c r="E21" s="8">
        <v>1273365.0699999998</v>
      </c>
      <c r="F21" s="7">
        <f t="shared" si="2"/>
        <v>1</v>
      </c>
      <c r="G21" s="7">
        <f t="shared" si="3"/>
        <v>-162935.35999999987</v>
      </c>
    </row>
    <row r="22" spans="1:7" x14ac:dyDescent="0.35">
      <c r="A22" s="5" t="s">
        <v>39</v>
      </c>
      <c r="B22" s="6">
        <v>1</v>
      </c>
      <c r="C22" s="6">
        <v>400025.65</v>
      </c>
      <c r="D22" s="6">
        <v>11</v>
      </c>
      <c r="E22" s="6">
        <v>2660868</v>
      </c>
      <c r="F22" s="5">
        <f t="shared" si="2"/>
        <v>-10</v>
      </c>
      <c r="G22" s="5">
        <f t="shared" si="3"/>
        <v>-2260842.35</v>
      </c>
    </row>
    <row r="23" spans="1:7" x14ac:dyDescent="0.35">
      <c r="A23" s="7" t="s">
        <v>49</v>
      </c>
      <c r="B23" s="8">
        <v>0</v>
      </c>
      <c r="C23" s="8">
        <v>0</v>
      </c>
      <c r="D23" s="8">
        <v>0</v>
      </c>
      <c r="E23" s="8">
        <v>0</v>
      </c>
      <c r="F23" s="7">
        <f t="shared" si="2"/>
        <v>0</v>
      </c>
      <c r="G23" s="7">
        <f t="shared" si="3"/>
        <v>0</v>
      </c>
    </row>
    <row r="24" spans="1:7" x14ac:dyDescent="0.35">
      <c r="A24" s="5" t="s">
        <v>40</v>
      </c>
      <c r="B24" s="6">
        <v>4</v>
      </c>
      <c r="C24" s="6">
        <v>520148</v>
      </c>
      <c r="D24" s="6">
        <v>2</v>
      </c>
      <c r="E24" s="6">
        <v>475008.73</v>
      </c>
      <c r="F24" s="5">
        <f t="shared" si="2"/>
        <v>2</v>
      </c>
      <c r="G24" s="5">
        <f t="shared" si="3"/>
        <v>45139.270000000019</v>
      </c>
    </row>
    <row r="25" spans="1:7" ht="18" customHeight="1" x14ac:dyDescent="0.35">
      <c r="A25" s="11" t="s">
        <v>41</v>
      </c>
      <c r="B25" s="11">
        <f>SUM(B16:B24)</f>
        <v>51</v>
      </c>
      <c r="C25" s="11">
        <f>SUM(C16:C24)</f>
        <v>8598643.5700000003</v>
      </c>
      <c r="D25" s="11">
        <f>SUM(D16:D24)</f>
        <v>20</v>
      </c>
      <c r="E25" s="11">
        <f>SUM(E16:E24)</f>
        <v>4783165.2100000009</v>
      </c>
      <c r="F25" s="11">
        <f t="shared" si="2"/>
        <v>31</v>
      </c>
      <c r="G25" s="11">
        <f t="shared" si="3"/>
        <v>3815478.3599999994</v>
      </c>
    </row>
    <row r="26" spans="1:7" ht="18" customHeight="1" x14ac:dyDescent="0.35">
      <c r="A26" s="9" t="s">
        <v>50</v>
      </c>
      <c r="B26" s="9">
        <f t="shared" ref="B26:G26" si="4">B13+B25</f>
        <v>58</v>
      </c>
      <c r="C26" s="9">
        <f t="shared" si="4"/>
        <v>11483003.620000001</v>
      </c>
      <c r="D26" s="9">
        <f t="shared" si="4"/>
        <v>58</v>
      </c>
      <c r="E26" s="9">
        <f t="shared" si="4"/>
        <v>11483003.620000001</v>
      </c>
      <c r="F26" s="9">
        <f t="shared" si="4"/>
        <v>0</v>
      </c>
      <c r="G26" s="9">
        <f t="shared" si="4"/>
        <v>0</v>
      </c>
    </row>
  </sheetData>
  <conditionalFormatting sqref="F5:G12">
    <cfRule type="cellIs" dxfId="3" priority="2" operator="lessThan">
      <formula>-0.5</formula>
    </cfRule>
    <cfRule type="cellIs" dxfId="2" priority="3" operator="greaterThan">
      <formula>0.5</formula>
    </cfRule>
  </conditionalFormatting>
  <conditionalFormatting sqref="F16:G24">
    <cfRule type="cellIs" dxfId="1" priority="4" operator="lessThan">
      <formula>-0.5</formula>
    </cfRule>
    <cfRule type="cellIs" dxfId="0" priority="5" operator="greaterThan">
      <formula>0.5</formula>
    </cfRule>
  </conditionalFormatting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Översikt Q3</vt:lpstr>
      <vt:lpstr>Kapitalflytt FTP1 Q3</vt:lpstr>
      <vt:lpstr>Kapitalflytt FTPK Q3</vt:lpstr>
      <vt:lpstr>'Kapitalflytt FTP1 Q3'!Utskriftsområde</vt:lpstr>
      <vt:lpstr>'Kapitalflytt FTPK Q3'!Utskriftsområde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Jonatan Chauca</cp:lastModifiedBy>
  <cp:revision>1</cp:revision>
  <dcterms:created xsi:type="dcterms:W3CDTF">2026-10-09T09:48:43Z</dcterms:created>
  <dcterms:modified xsi:type="dcterms:W3CDTF">2026-10-12T10:28:09Z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842a68-ad7d-4a83-8399-dc200610c472_Enabled">
    <vt:lpwstr>true</vt:lpwstr>
  </property>
  <property fmtid="{D5CDD505-2E9C-101B-9397-08002B2CF9AE}" pid="3" name="MSIP_Label_0d842a68-ad7d-4a83-8399-dc200610c472_SetDate">
    <vt:lpwstr>2026-10-12T10:27:36Z</vt:lpwstr>
  </property>
  <property fmtid="{D5CDD505-2E9C-101B-9397-08002B2CF9AE}" pid="4" name="MSIP_Label_0d842a68-ad7d-4a83-8399-dc200610c472_Method">
    <vt:lpwstr>Standard</vt:lpwstr>
  </property>
  <property fmtid="{D5CDD505-2E9C-101B-9397-08002B2CF9AE}" pid="5" name="MSIP_Label_0d842a68-ad7d-4a83-8399-dc200610c472_Name">
    <vt:lpwstr>0d842a68-ad7d-4a83-8399-dc200610c472</vt:lpwstr>
  </property>
  <property fmtid="{D5CDD505-2E9C-101B-9397-08002B2CF9AE}" pid="6" name="MSIP_Label_0d842a68-ad7d-4a83-8399-dc200610c472_SiteId">
    <vt:lpwstr>eead8bce-d10f-4053-bb3e-de872734ffd5</vt:lpwstr>
  </property>
  <property fmtid="{D5CDD505-2E9C-101B-9397-08002B2CF9AE}" pid="7" name="MSIP_Label_0d842a68-ad7d-4a83-8399-dc200610c472_ActionId">
    <vt:lpwstr>2c01931a-bc53-4669-badf-2363a84b230a</vt:lpwstr>
  </property>
  <property fmtid="{D5CDD505-2E9C-101B-9397-08002B2CF9AE}" pid="8" name="MSIP_Label_0d842a68-ad7d-4a83-8399-dc200610c472_ContentBits">
    <vt:lpwstr>0</vt:lpwstr>
  </property>
  <property fmtid="{D5CDD505-2E9C-101B-9397-08002B2CF9AE}" pid="9" name="MSIP_Label_0d842a68-ad7d-4a83-8399-dc200610c472_Tag">
    <vt:lpwstr>10, 3, 0, 1</vt:lpwstr>
  </property>
</Properties>
</file>